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ilt\Hjort\"/>
    </mc:Choice>
  </mc:AlternateContent>
  <bookViews>
    <workbookView xWindow="0" yWindow="0" windowWidth="19200" windowHeight="10860"/>
  </bookViews>
  <sheets>
    <sheet name="Side1" sheetId="1" r:id="rId1"/>
  </sheets>
  <calcPr calcId="162913"/>
</workbook>
</file>

<file path=xl/calcChain.xml><?xml version="1.0" encoding="utf-8"?>
<calcChain xmlns="http://schemas.openxmlformats.org/spreadsheetml/2006/main">
  <c r="B27" i="1" l="1"/>
  <c r="E27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  <c r="C34" i="1" l="1"/>
  <c r="D34" i="1"/>
  <c r="E34" i="1"/>
  <c r="F34" i="1"/>
  <c r="G34" i="1"/>
  <c r="H34" i="1"/>
  <c r="I34" i="1"/>
  <c r="J34" i="1"/>
  <c r="K34" i="1"/>
  <c r="L34" i="1"/>
  <c r="J27" i="1" l="1"/>
  <c r="L27" i="1"/>
  <c r="N27" i="1"/>
  <c r="P27" i="1"/>
  <c r="F27" i="1"/>
  <c r="G27" i="1"/>
  <c r="D27" i="1" l="1"/>
  <c r="H3" i="1" l="1"/>
  <c r="H4" i="1"/>
  <c r="R4" i="1" s="1"/>
  <c r="H5" i="1"/>
  <c r="R5" i="1" s="1"/>
  <c r="H6" i="1"/>
  <c r="H7" i="1"/>
  <c r="H8" i="1"/>
  <c r="R8" i="1" s="1"/>
  <c r="H9" i="1"/>
  <c r="R9" i="1" s="1"/>
  <c r="H10" i="1"/>
  <c r="H11" i="1"/>
  <c r="H12" i="1"/>
  <c r="R12" i="1" s="1"/>
  <c r="H13" i="1"/>
  <c r="R13" i="1" s="1"/>
  <c r="H14" i="1"/>
  <c r="H15" i="1"/>
  <c r="H16" i="1"/>
  <c r="R16" i="1" s="1"/>
  <c r="O16" i="1" s="1"/>
  <c r="H17" i="1"/>
  <c r="R17" i="1" s="1"/>
  <c r="H18" i="1"/>
  <c r="H19" i="1"/>
  <c r="H20" i="1"/>
  <c r="R20" i="1" s="1"/>
  <c r="H21" i="1"/>
  <c r="R21" i="1" s="1"/>
  <c r="Q21" i="1" s="1"/>
  <c r="H22" i="1"/>
  <c r="H23" i="1"/>
  <c r="H24" i="1"/>
  <c r="R24" i="1" s="1"/>
  <c r="H25" i="1"/>
  <c r="R25" i="1" s="1"/>
  <c r="Q25" i="1" s="1"/>
  <c r="H26" i="1"/>
  <c r="H2" i="1"/>
  <c r="H27" i="1" l="1"/>
  <c r="I17" i="1"/>
  <c r="I9" i="1"/>
  <c r="I25" i="1"/>
  <c r="I21" i="1"/>
  <c r="O4" i="1"/>
  <c r="I5" i="1"/>
  <c r="R2" i="1"/>
  <c r="B32" i="1" s="1"/>
  <c r="R11" i="1"/>
  <c r="I11" i="1" s="1"/>
  <c r="M16" i="1"/>
  <c r="K16" i="1"/>
  <c r="I16" i="1"/>
  <c r="S16" i="1"/>
  <c r="Q16" i="1"/>
  <c r="R23" i="1"/>
  <c r="R19" i="1"/>
  <c r="I19" i="1" s="1"/>
  <c r="R15" i="1"/>
  <c r="R7" i="1"/>
  <c r="R3" i="1"/>
  <c r="M12" i="1"/>
  <c r="Q12" i="1"/>
  <c r="S12" i="1"/>
  <c r="K12" i="1"/>
  <c r="I12" i="1"/>
  <c r="M24" i="1"/>
  <c r="S24" i="1"/>
  <c r="K24" i="1"/>
  <c r="Q24" i="1"/>
  <c r="I24" i="1"/>
  <c r="M8" i="1"/>
  <c r="K8" i="1"/>
  <c r="Q8" i="1"/>
  <c r="I8" i="1"/>
  <c r="S8" i="1"/>
  <c r="O12" i="1"/>
  <c r="O25" i="1"/>
  <c r="S25" i="1"/>
  <c r="K25" i="1"/>
  <c r="M25" i="1"/>
  <c r="O21" i="1"/>
  <c r="M21" i="1"/>
  <c r="S21" i="1"/>
  <c r="K21" i="1"/>
  <c r="O17" i="1"/>
  <c r="M17" i="1"/>
  <c r="S17" i="1"/>
  <c r="K17" i="1"/>
  <c r="O13" i="1"/>
  <c r="S13" i="1"/>
  <c r="K13" i="1"/>
  <c r="M13" i="1"/>
  <c r="Q13" i="1"/>
  <c r="O9" i="1"/>
  <c r="Q9" i="1"/>
  <c r="M9" i="1"/>
  <c r="S9" i="1"/>
  <c r="K9" i="1"/>
  <c r="O5" i="1"/>
  <c r="M5" i="1"/>
  <c r="S5" i="1"/>
  <c r="K5" i="1"/>
  <c r="Q5" i="1"/>
  <c r="S20" i="1"/>
  <c r="M4" i="1"/>
  <c r="K4" i="1"/>
  <c r="S4" i="1"/>
  <c r="Q4" i="1"/>
  <c r="I4" i="1"/>
  <c r="I13" i="1"/>
  <c r="O24" i="1"/>
  <c r="O8" i="1"/>
  <c r="Q17" i="1"/>
  <c r="R26" i="1"/>
  <c r="B33" i="1" s="1"/>
  <c r="R18" i="1"/>
  <c r="R10" i="1"/>
  <c r="I10" i="1" s="1"/>
  <c r="R6" i="1"/>
  <c r="R22" i="1"/>
  <c r="R14" i="1"/>
  <c r="R27" i="1" l="1"/>
  <c r="Q14" i="1"/>
  <c r="O14" i="1"/>
  <c r="M14" i="1"/>
  <c r="S14" i="1"/>
  <c r="K14" i="1"/>
  <c r="S3" i="1"/>
  <c r="K3" i="1"/>
  <c r="O3" i="1"/>
  <c r="Q3" i="1"/>
  <c r="M3" i="1"/>
  <c r="S22" i="1"/>
  <c r="Q18" i="1"/>
  <c r="M18" i="1"/>
  <c r="O18" i="1"/>
  <c r="S18" i="1"/>
  <c r="K18" i="1"/>
  <c r="I18" i="1"/>
  <c r="S15" i="1"/>
  <c r="K15" i="1"/>
  <c r="O15" i="1"/>
  <c r="Q15" i="1"/>
  <c r="M15" i="1"/>
  <c r="S23" i="1"/>
  <c r="K23" i="1"/>
  <c r="Q23" i="1"/>
  <c r="O23" i="1"/>
  <c r="M23" i="1"/>
  <c r="Q26" i="1"/>
  <c r="O26" i="1"/>
  <c r="M26" i="1"/>
  <c r="S26" i="1"/>
  <c r="K26" i="1"/>
  <c r="I3" i="1"/>
  <c r="I15" i="1"/>
  <c r="I23" i="1"/>
  <c r="S11" i="1"/>
  <c r="K11" i="1"/>
  <c r="O11" i="1"/>
  <c r="Q11" i="1"/>
  <c r="M11" i="1"/>
  <c r="Q6" i="1"/>
  <c r="O6" i="1"/>
  <c r="M6" i="1"/>
  <c r="S6" i="1"/>
  <c r="K6" i="1"/>
  <c r="I26" i="1"/>
  <c r="S7" i="1"/>
  <c r="K7" i="1"/>
  <c r="Q7" i="1"/>
  <c r="O7" i="1"/>
  <c r="M7" i="1"/>
  <c r="S2" i="1"/>
  <c r="K2" i="1"/>
  <c r="O2" i="1"/>
  <c r="Q2" i="1"/>
  <c r="M2" i="1"/>
  <c r="Q10" i="1"/>
  <c r="M10" i="1"/>
  <c r="S10" i="1"/>
  <c r="O10" i="1"/>
  <c r="K10" i="1"/>
  <c r="I14" i="1"/>
  <c r="I7" i="1"/>
  <c r="S19" i="1"/>
  <c r="K19" i="1"/>
  <c r="Q19" i="1"/>
  <c r="O19" i="1"/>
  <c r="M19" i="1"/>
  <c r="I6" i="1"/>
  <c r="I2" i="1"/>
  <c r="B31" i="1" l="1"/>
  <c r="B34" i="1" s="1"/>
  <c r="K27" i="1"/>
  <c r="Q27" i="1"/>
  <c r="O27" i="1"/>
  <c r="M27" i="1"/>
  <c r="I27" i="1"/>
  <c r="S27" i="1"/>
</calcChain>
</file>

<file path=xl/sharedStrings.xml><?xml version="1.0" encoding="utf-8"?>
<sst xmlns="http://schemas.openxmlformats.org/spreadsheetml/2006/main" count="49" uniqueCount="48">
  <si>
    <t>ValdNavn</t>
  </si>
  <si>
    <t>Hannkalv</t>
  </si>
  <si>
    <t>Hunnkalv</t>
  </si>
  <si>
    <t>Hann 1 år</t>
  </si>
  <si>
    <t>Hunn 1 år</t>
  </si>
  <si>
    <t>Hann eldre</t>
  </si>
  <si>
    <t>Hunn eldre</t>
  </si>
  <si>
    <t>Felt totalt</t>
  </si>
  <si>
    <t>Fellingsprosent</t>
  </si>
  <si>
    <t>Felt kalv</t>
  </si>
  <si>
    <t>% kalv</t>
  </si>
  <si>
    <t>% spissb</t>
  </si>
  <si>
    <t>% 1,5 kolle</t>
  </si>
  <si>
    <t>% VB</t>
  </si>
  <si>
    <t>% VK</t>
  </si>
  <si>
    <t>1520V0054 Storfjorden viltforvaltning</t>
  </si>
  <si>
    <t>1577V0001 Austefjord Hjortevald</t>
  </si>
  <si>
    <t>1577V0002 Ytre Dalsfjord Storvald</t>
  </si>
  <si>
    <t>1577V0003 Bjørkedal utmarkslag</t>
  </si>
  <si>
    <t>1577V0004 Folkestad Jaktforvaltning</t>
  </si>
  <si>
    <t>1577V0005 Dalsbygd Hjortevald</t>
  </si>
  <si>
    <t>1577V0006 Kilsfjord Storvald</t>
  </si>
  <si>
    <t>1577V0007 Liaskar Egset</t>
  </si>
  <si>
    <t>1577V0008 Håskjold Mork Eikrem Ytrestøyl</t>
  </si>
  <si>
    <t>1577V0009 Lid</t>
  </si>
  <si>
    <t>1577V0010 Åmelfot Mårstøyl</t>
  </si>
  <si>
    <t>1577V0011 Vikebygda hjortevald</t>
  </si>
  <si>
    <t>1577V0012 Bjørkedal Nøre</t>
  </si>
  <si>
    <t>1577V0013 Driveklepp</t>
  </si>
  <si>
    <t>1577V0014 Rotset</t>
  </si>
  <si>
    <t>1577V0015 Steinsvik Vassbakke</t>
  </si>
  <si>
    <t>1577V0016 Åmelfotseter Åmelfotdal</t>
  </si>
  <si>
    <t>1577V0017 Nordal Klepp Strand</t>
  </si>
  <si>
    <t>1577V0018 Halkjelsvik</t>
  </si>
  <si>
    <t>1577V0019 Åmelfot indre</t>
  </si>
  <si>
    <t>1577V0020 Bratteberg</t>
  </si>
  <si>
    <t>1577V0022 Mek/Krumsvik</t>
  </si>
  <si>
    <t>1577V0023 Inidalen</t>
  </si>
  <si>
    <t xml:space="preserve">1577V0024 Hornet </t>
  </si>
  <si>
    <t>1577V0025 Kviven</t>
  </si>
  <si>
    <t>Gamle Volda</t>
  </si>
  <si>
    <t>Storfjorden</t>
  </si>
  <si>
    <t>Hornindal</t>
  </si>
  <si>
    <t>Sum</t>
  </si>
  <si>
    <t>Tildelt 2019</t>
  </si>
  <si>
    <t>Tildelt 2020</t>
  </si>
  <si>
    <t>Areal</t>
  </si>
  <si>
    <t>Areal per/løyve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</si>
</sst>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 applyNumberFormat="1" applyFont="1"/>
    <xf numFmtId="0" fontId="0" fillId="0" borderId="1" xfId="0" applyNumberFormat="1" applyFont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workbookViewId="0">
      <pane ySplit="1" topLeftCell="A14" activePane="bottomLeft" state="frozen"/>
      <selection pane="bottomLeft" activeCell="Q31" sqref="Q31"/>
    </sheetView>
  </sheetViews>
  <sheetFormatPr baseColWidth="10" defaultColWidth="9.140625" defaultRowHeight="15"/>
  <cols>
    <col min="1" max="1" width="38.85546875" bestFit="1" customWidth="1"/>
    <col min="2" max="2" width="7" bestFit="1" customWidth="1"/>
    <col min="3" max="3" width="11.140625" bestFit="1" customWidth="1"/>
    <col min="4" max="4" width="12.28515625" bestFit="1" customWidth="1"/>
    <col min="5" max="5" width="12.28515625" customWidth="1"/>
    <col min="6" max="6" width="5.85546875" customWidth="1"/>
    <col min="7" max="7" width="6.5703125" customWidth="1"/>
    <col min="8" max="8" width="8.42578125" bestFit="1" customWidth="1"/>
    <col min="9" max="9" width="7.7109375" bestFit="1" customWidth="1"/>
    <col min="10" max="10" width="9.140625" bestFit="1" customWidth="1"/>
    <col min="11" max="11" width="8.42578125" bestFit="1" customWidth="1"/>
    <col min="12" max="12" width="9.28515625" bestFit="1" customWidth="1"/>
    <col min="13" max="13" width="10" customWidth="1"/>
    <col min="14" max="14" width="11.140625" customWidth="1"/>
    <col min="15" max="15" width="7.7109375" bestFit="1" customWidth="1"/>
    <col min="16" max="16" width="10.85546875" bestFit="1" customWidth="1"/>
    <col min="17" max="17" width="7.7109375" bestFit="1" customWidth="1"/>
    <col min="18" max="18" width="9.7109375" bestFit="1" customWidth="1"/>
    <col min="19" max="19" width="14.7109375" customWidth="1"/>
  </cols>
  <sheetData>
    <row r="1" spans="1:19">
      <c r="A1" s="7" t="s">
        <v>0</v>
      </c>
      <c r="B1" s="7" t="s">
        <v>46</v>
      </c>
      <c r="C1" s="7" t="s">
        <v>44</v>
      </c>
      <c r="D1" s="8" t="s">
        <v>45</v>
      </c>
      <c r="E1" s="8" t="s">
        <v>47</v>
      </c>
      <c r="F1" s="7" t="s">
        <v>1</v>
      </c>
      <c r="G1" s="7" t="s">
        <v>2</v>
      </c>
      <c r="H1" s="7" t="s">
        <v>9</v>
      </c>
      <c r="I1" s="7" t="s">
        <v>10</v>
      </c>
      <c r="J1" s="7" t="s">
        <v>3</v>
      </c>
      <c r="K1" s="7" t="s">
        <v>11</v>
      </c>
      <c r="L1" s="7" t="s">
        <v>4</v>
      </c>
      <c r="M1" s="7" t="s">
        <v>12</v>
      </c>
      <c r="N1" s="7" t="s">
        <v>5</v>
      </c>
      <c r="O1" s="7" t="s">
        <v>13</v>
      </c>
      <c r="P1" s="7" t="s">
        <v>6</v>
      </c>
      <c r="Q1" s="7" t="s">
        <v>14</v>
      </c>
      <c r="R1" s="11" t="s">
        <v>7</v>
      </c>
      <c r="S1" s="7" t="s">
        <v>8</v>
      </c>
    </row>
    <row r="2" spans="1:19">
      <c r="A2" s="3" t="s">
        <v>15</v>
      </c>
      <c r="B2" s="3">
        <v>47896</v>
      </c>
      <c r="C2" s="3">
        <v>191</v>
      </c>
      <c r="D2" s="4">
        <v>239</v>
      </c>
      <c r="E2" s="5">
        <f>B2/D2</f>
        <v>200.40167364016736</v>
      </c>
      <c r="F2" s="1">
        <v>19</v>
      </c>
      <c r="G2" s="1">
        <v>24</v>
      </c>
      <c r="H2" s="1">
        <f>F2+G2</f>
        <v>43</v>
      </c>
      <c r="I2" s="6">
        <f t="shared" ref="I2:I26" si="0">H2/R2</f>
        <v>0.3282442748091603</v>
      </c>
      <c r="J2" s="1">
        <v>15</v>
      </c>
      <c r="K2" s="6">
        <f t="shared" ref="K2:K26" si="1">J2/R2</f>
        <v>0.11450381679389313</v>
      </c>
      <c r="L2" s="1">
        <v>13</v>
      </c>
      <c r="M2" s="6">
        <f t="shared" ref="M2:M26" si="2">L2/R2</f>
        <v>9.9236641221374045E-2</v>
      </c>
      <c r="N2" s="1">
        <v>29</v>
      </c>
      <c r="O2" s="6">
        <f t="shared" ref="O2:O26" si="3">N2/R2</f>
        <v>0.22137404580152673</v>
      </c>
      <c r="P2" s="1">
        <v>31</v>
      </c>
      <c r="Q2" s="6">
        <f t="shared" ref="Q2:Q26" si="4">P2/R2</f>
        <v>0.23664122137404581</v>
      </c>
      <c r="R2" s="2">
        <f t="shared" ref="R2:R26" si="5">H2+J2+L2+N2+P2</f>
        <v>131</v>
      </c>
      <c r="S2" s="6">
        <f t="shared" ref="S2:S26" si="6">R2/D2</f>
        <v>0.54811715481171552</v>
      </c>
    </row>
    <row r="3" spans="1:19">
      <c r="A3" s="3" t="s">
        <v>16</v>
      </c>
      <c r="B3" s="3">
        <v>91679</v>
      </c>
      <c r="C3" s="3">
        <v>215</v>
      </c>
      <c r="D3" s="4">
        <v>280</v>
      </c>
      <c r="E3" s="5">
        <f t="shared" ref="E3:E27" si="7">B3/D3</f>
        <v>327.42500000000001</v>
      </c>
      <c r="F3" s="1">
        <v>24</v>
      </c>
      <c r="G3" s="1">
        <v>33</v>
      </c>
      <c r="H3" s="1">
        <f t="shared" ref="H3:H26" si="8">F3+G3</f>
        <v>57</v>
      </c>
      <c r="I3" s="6">
        <f t="shared" si="0"/>
        <v>0.26267281105990781</v>
      </c>
      <c r="J3" s="1">
        <v>29</v>
      </c>
      <c r="K3" s="6">
        <f t="shared" si="1"/>
        <v>0.13364055299539171</v>
      </c>
      <c r="L3" s="1">
        <v>36</v>
      </c>
      <c r="M3" s="6">
        <f t="shared" si="2"/>
        <v>0.16589861751152074</v>
      </c>
      <c r="N3" s="1">
        <v>48</v>
      </c>
      <c r="O3" s="6">
        <f t="shared" si="3"/>
        <v>0.22119815668202766</v>
      </c>
      <c r="P3" s="1">
        <v>47</v>
      </c>
      <c r="Q3" s="6">
        <f t="shared" si="4"/>
        <v>0.21658986175115208</v>
      </c>
      <c r="R3" s="2">
        <f t="shared" si="5"/>
        <v>217</v>
      </c>
      <c r="S3" s="6">
        <f t="shared" si="6"/>
        <v>0.77500000000000002</v>
      </c>
    </row>
    <row r="4" spans="1:19">
      <c r="A4" s="3" t="s">
        <v>17</v>
      </c>
      <c r="B4" s="3">
        <v>45922</v>
      </c>
      <c r="C4" s="3">
        <v>113</v>
      </c>
      <c r="D4" s="4">
        <v>150</v>
      </c>
      <c r="E4" s="5">
        <f t="shared" si="7"/>
        <v>306.14666666666665</v>
      </c>
      <c r="F4" s="1">
        <v>18</v>
      </c>
      <c r="G4" s="1">
        <v>16</v>
      </c>
      <c r="H4" s="1">
        <f t="shared" si="8"/>
        <v>34</v>
      </c>
      <c r="I4" s="6">
        <f t="shared" si="0"/>
        <v>0.22972972972972974</v>
      </c>
      <c r="J4" s="1">
        <v>39</v>
      </c>
      <c r="K4" s="6">
        <f t="shared" si="1"/>
        <v>0.26351351351351349</v>
      </c>
      <c r="L4" s="1">
        <v>32</v>
      </c>
      <c r="M4" s="6">
        <f t="shared" si="2"/>
        <v>0.21621621621621623</v>
      </c>
      <c r="N4" s="1">
        <v>17</v>
      </c>
      <c r="O4" s="6">
        <f t="shared" si="3"/>
        <v>0.11486486486486487</v>
      </c>
      <c r="P4" s="1">
        <v>26</v>
      </c>
      <c r="Q4" s="6">
        <f t="shared" si="4"/>
        <v>0.17567567567567569</v>
      </c>
      <c r="R4" s="2">
        <f t="shared" si="5"/>
        <v>148</v>
      </c>
      <c r="S4" s="6">
        <f t="shared" si="6"/>
        <v>0.98666666666666669</v>
      </c>
    </row>
    <row r="5" spans="1:19">
      <c r="A5" s="3" t="s">
        <v>18</v>
      </c>
      <c r="B5" s="3">
        <v>26127</v>
      </c>
      <c r="C5" s="3">
        <v>40</v>
      </c>
      <c r="D5" s="4">
        <v>52</v>
      </c>
      <c r="E5" s="5">
        <f t="shared" si="7"/>
        <v>502.44230769230768</v>
      </c>
      <c r="F5" s="1">
        <v>10</v>
      </c>
      <c r="G5" s="1">
        <v>7</v>
      </c>
      <c r="H5" s="1">
        <f t="shared" si="8"/>
        <v>17</v>
      </c>
      <c r="I5" s="6">
        <f t="shared" si="0"/>
        <v>0.34693877551020408</v>
      </c>
      <c r="J5" s="1">
        <v>6</v>
      </c>
      <c r="K5" s="6">
        <f t="shared" si="1"/>
        <v>0.12244897959183673</v>
      </c>
      <c r="L5" s="1">
        <v>6</v>
      </c>
      <c r="M5" s="6">
        <f t="shared" si="2"/>
        <v>0.12244897959183673</v>
      </c>
      <c r="N5" s="1">
        <v>6</v>
      </c>
      <c r="O5" s="6">
        <f t="shared" si="3"/>
        <v>0.12244897959183673</v>
      </c>
      <c r="P5" s="1">
        <v>14</v>
      </c>
      <c r="Q5" s="6">
        <f t="shared" si="4"/>
        <v>0.2857142857142857</v>
      </c>
      <c r="R5" s="2">
        <f t="shared" si="5"/>
        <v>49</v>
      </c>
      <c r="S5" s="6">
        <f t="shared" si="6"/>
        <v>0.94230769230769229</v>
      </c>
    </row>
    <row r="6" spans="1:19">
      <c r="A6" s="3" t="s">
        <v>19</v>
      </c>
      <c r="B6" s="3">
        <v>21139</v>
      </c>
      <c r="C6" s="3">
        <v>49</v>
      </c>
      <c r="D6" s="4">
        <v>64</v>
      </c>
      <c r="E6" s="5">
        <f t="shared" si="7"/>
        <v>330.296875</v>
      </c>
      <c r="F6" s="1">
        <v>6</v>
      </c>
      <c r="G6" s="1">
        <v>7</v>
      </c>
      <c r="H6" s="1">
        <f t="shared" si="8"/>
        <v>13</v>
      </c>
      <c r="I6" s="6">
        <f t="shared" si="0"/>
        <v>0.26</v>
      </c>
      <c r="J6" s="1">
        <v>13</v>
      </c>
      <c r="K6" s="6">
        <f t="shared" si="1"/>
        <v>0.26</v>
      </c>
      <c r="L6" s="1">
        <v>6</v>
      </c>
      <c r="M6" s="6">
        <f t="shared" si="2"/>
        <v>0.12</v>
      </c>
      <c r="N6" s="1">
        <v>9</v>
      </c>
      <c r="O6" s="6">
        <f t="shared" si="3"/>
        <v>0.18</v>
      </c>
      <c r="P6" s="1">
        <v>9</v>
      </c>
      <c r="Q6" s="6">
        <f t="shared" si="4"/>
        <v>0.18</v>
      </c>
      <c r="R6" s="2">
        <f t="shared" si="5"/>
        <v>50</v>
      </c>
      <c r="S6" s="6">
        <f t="shared" si="6"/>
        <v>0.78125</v>
      </c>
    </row>
    <row r="7" spans="1:19">
      <c r="A7" s="3" t="s">
        <v>20</v>
      </c>
      <c r="B7" s="3">
        <v>13632</v>
      </c>
      <c r="C7" s="3">
        <v>68</v>
      </c>
      <c r="D7" s="4">
        <v>68</v>
      </c>
      <c r="E7" s="5">
        <f t="shared" si="7"/>
        <v>200.47058823529412</v>
      </c>
      <c r="F7" s="1">
        <v>11</v>
      </c>
      <c r="G7" s="1">
        <v>6</v>
      </c>
      <c r="H7" s="1">
        <f t="shared" si="8"/>
        <v>17</v>
      </c>
      <c r="I7" s="6">
        <f t="shared" si="0"/>
        <v>0.29310344827586204</v>
      </c>
      <c r="J7" s="1">
        <v>9</v>
      </c>
      <c r="K7" s="6">
        <f t="shared" si="1"/>
        <v>0.15517241379310345</v>
      </c>
      <c r="L7" s="1">
        <v>11</v>
      </c>
      <c r="M7" s="6">
        <f t="shared" si="2"/>
        <v>0.18965517241379309</v>
      </c>
      <c r="N7" s="1">
        <v>8</v>
      </c>
      <c r="O7" s="6">
        <f t="shared" si="3"/>
        <v>0.13793103448275862</v>
      </c>
      <c r="P7" s="1">
        <v>13</v>
      </c>
      <c r="Q7" s="6">
        <f t="shared" si="4"/>
        <v>0.22413793103448276</v>
      </c>
      <c r="R7" s="2">
        <f t="shared" si="5"/>
        <v>58</v>
      </c>
      <c r="S7" s="6">
        <f t="shared" si="6"/>
        <v>0.8529411764705882</v>
      </c>
    </row>
    <row r="8" spans="1:19">
      <c r="A8" s="3" t="s">
        <v>21</v>
      </c>
      <c r="B8" s="3">
        <v>25022</v>
      </c>
      <c r="C8" s="3">
        <v>51</v>
      </c>
      <c r="D8" s="4">
        <v>66</v>
      </c>
      <c r="E8" s="5">
        <f t="shared" si="7"/>
        <v>379.12121212121212</v>
      </c>
      <c r="F8" s="1">
        <v>3</v>
      </c>
      <c r="G8" s="1">
        <v>4</v>
      </c>
      <c r="H8" s="1">
        <f t="shared" si="8"/>
        <v>7</v>
      </c>
      <c r="I8" s="6">
        <f t="shared" si="0"/>
        <v>0.17499999999999999</v>
      </c>
      <c r="J8" s="1">
        <v>9</v>
      </c>
      <c r="K8" s="6">
        <f t="shared" si="1"/>
        <v>0.22500000000000001</v>
      </c>
      <c r="L8" s="1">
        <v>5</v>
      </c>
      <c r="M8" s="6">
        <f t="shared" si="2"/>
        <v>0.125</v>
      </c>
      <c r="N8" s="1">
        <v>10</v>
      </c>
      <c r="O8" s="6">
        <f t="shared" si="3"/>
        <v>0.25</v>
      </c>
      <c r="P8" s="1">
        <v>9</v>
      </c>
      <c r="Q8" s="6">
        <f t="shared" si="4"/>
        <v>0.22500000000000001</v>
      </c>
      <c r="R8" s="2">
        <f t="shared" si="5"/>
        <v>40</v>
      </c>
      <c r="S8" s="6">
        <f t="shared" si="6"/>
        <v>0.60606060606060608</v>
      </c>
    </row>
    <row r="9" spans="1:19">
      <c r="A9" s="3" t="s">
        <v>22</v>
      </c>
      <c r="B9" s="3">
        <v>2385</v>
      </c>
      <c r="C9" s="3">
        <v>11</v>
      </c>
      <c r="D9" s="4">
        <v>11</v>
      </c>
      <c r="E9" s="5">
        <f t="shared" si="7"/>
        <v>216.81818181818181</v>
      </c>
      <c r="F9" s="1">
        <v>3</v>
      </c>
      <c r="G9" s="1">
        <v>0</v>
      </c>
      <c r="H9" s="1">
        <f t="shared" si="8"/>
        <v>3</v>
      </c>
      <c r="I9" s="6">
        <f t="shared" si="0"/>
        <v>0.3</v>
      </c>
      <c r="J9" s="1">
        <v>1</v>
      </c>
      <c r="K9" s="6">
        <f t="shared" si="1"/>
        <v>0.1</v>
      </c>
      <c r="L9" s="1">
        <v>1</v>
      </c>
      <c r="M9" s="6">
        <f t="shared" si="2"/>
        <v>0.1</v>
      </c>
      <c r="N9" s="1">
        <v>2</v>
      </c>
      <c r="O9" s="6">
        <f t="shared" si="3"/>
        <v>0.2</v>
      </c>
      <c r="P9" s="1">
        <v>3</v>
      </c>
      <c r="Q9" s="6">
        <f t="shared" si="4"/>
        <v>0.3</v>
      </c>
      <c r="R9" s="2">
        <f t="shared" si="5"/>
        <v>10</v>
      </c>
      <c r="S9" s="6">
        <f t="shared" si="6"/>
        <v>0.90909090909090906</v>
      </c>
    </row>
    <row r="10" spans="1:19">
      <c r="A10" s="3" t="s">
        <v>23</v>
      </c>
      <c r="B10" s="3">
        <v>5863</v>
      </c>
      <c r="C10" s="3">
        <v>20</v>
      </c>
      <c r="D10" s="4">
        <v>26</v>
      </c>
      <c r="E10" s="5">
        <f t="shared" si="7"/>
        <v>225.5</v>
      </c>
      <c r="F10" s="1">
        <v>3</v>
      </c>
      <c r="G10" s="1">
        <v>3</v>
      </c>
      <c r="H10" s="1">
        <f t="shared" si="8"/>
        <v>6</v>
      </c>
      <c r="I10" s="6">
        <f t="shared" si="0"/>
        <v>0.31578947368421051</v>
      </c>
      <c r="J10" s="1">
        <v>2</v>
      </c>
      <c r="K10" s="6">
        <f t="shared" si="1"/>
        <v>0.10526315789473684</v>
      </c>
      <c r="L10" s="1">
        <v>2</v>
      </c>
      <c r="M10" s="6">
        <f t="shared" si="2"/>
        <v>0.10526315789473684</v>
      </c>
      <c r="N10" s="1">
        <v>2</v>
      </c>
      <c r="O10" s="6">
        <f t="shared" si="3"/>
        <v>0.10526315789473684</v>
      </c>
      <c r="P10" s="1">
        <v>7</v>
      </c>
      <c r="Q10" s="6">
        <f t="shared" si="4"/>
        <v>0.36842105263157893</v>
      </c>
      <c r="R10" s="2">
        <f t="shared" si="5"/>
        <v>19</v>
      </c>
      <c r="S10" s="6">
        <f t="shared" si="6"/>
        <v>0.73076923076923073</v>
      </c>
    </row>
    <row r="11" spans="1:19">
      <c r="A11" s="3" t="s">
        <v>24</v>
      </c>
      <c r="B11" s="3">
        <v>7805</v>
      </c>
      <c r="C11" s="3">
        <v>19</v>
      </c>
      <c r="D11" s="4">
        <v>25</v>
      </c>
      <c r="E11" s="5">
        <f t="shared" si="7"/>
        <v>312.2</v>
      </c>
      <c r="F11" s="1">
        <v>5</v>
      </c>
      <c r="G11" s="1">
        <v>3</v>
      </c>
      <c r="H11" s="1">
        <f t="shared" si="8"/>
        <v>8</v>
      </c>
      <c r="I11" s="6">
        <f t="shared" si="0"/>
        <v>0.33333333333333331</v>
      </c>
      <c r="J11" s="1">
        <v>5</v>
      </c>
      <c r="K11" s="6">
        <f t="shared" si="1"/>
        <v>0.20833333333333334</v>
      </c>
      <c r="L11" s="1">
        <v>3</v>
      </c>
      <c r="M11" s="6">
        <f t="shared" si="2"/>
        <v>0.125</v>
      </c>
      <c r="N11" s="1">
        <v>3</v>
      </c>
      <c r="O11" s="6">
        <f t="shared" si="3"/>
        <v>0.125</v>
      </c>
      <c r="P11" s="1">
        <v>5</v>
      </c>
      <c r="Q11" s="6">
        <f t="shared" si="4"/>
        <v>0.20833333333333334</v>
      </c>
      <c r="R11" s="2">
        <f t="shared" si="5"/>
        <v>24</v>
      </c>
      <c r="S11" s="6">
        <f t="shared" si="6"/>
        <v>0.96</v>
      </c>
    </row>
    <row r="12" spans="1:19">
      <c r="A12" s="3" t="s">
        <v>25</v>
      </c>
      <c r="B12" s="3">
        <v>5135</v>
      </c>
      <c r="C12" s="3">
        <v>15</v>
      </c>
      <c r="D12" s="4">
        <v>20</v>
      </c>
      <c r="E12" s="5">
        <f t="shared" si="7"/>
        <v>256.75</v>
      </c>
      <c r="F12" s="1">
        <v>0</v>
      </c>
      <c r="G12" s="1">
        <v>5</v>
      </c>
      <c r="H12" s="1">
        <f t="shared" si="8"/>
        <v>5</v>
      </c>
      <c r="I12" s="6">
        <f t="shared" si="0"/>
        <v>0.26315789473684209</v>
      </c>
      <c r="J12" s="1">
        <v>5</v>
      </c>
      <c r="K12" s="6">
        <f t="shared" si="1"/>
        <v>0.26315789473684209</v>
      </c>
      <c r="L12" s="1">
        <v>1</v>
      </c>
      <c r="M12" s="6">
        <f t="shared" si="2"/>
        <v>5.2631578947368418E-2</v>
      </c>
      <c r="N12" s="1">
        <v>2</v>
      </c>
      <c r="O12" s="6">
        <f t="shared" si="3"/>
        <v>0.10526315789473684</v>
      </c>
      <c r="P12" s="1">
        <v>6</v>
      </c>
      <c r="Q12" s="6">
        <f t="shared" si="4"/>
        <v>0.31578947368421051</v>
      </c>
      <c r="R12" s="2">
        <f t="shared" si="5"/>
        <v>19</v>
      </c>
      <c r="S12" s="6">
        <f t="shared" si="6"/>
        <v>0.95</v>
      </c>
    </row>
    <row r="13" spans="1:19">
      <c r="A13" s="3" t="s">
        <v>26</v>
      </c>
      <c r="B13" s="3">
        <v>10097</v>
      </c>
      <c r="C13" s="3">
        <v>20</v>
      </c>
      <c r="D13" s="4">
        <v>26</v>
      </c>
      <c r="E13" s="5">
        <f t="shared" si="7"/>
        <v>388.34615384615387</v>
      </c>
      <c r="F13" s="1">
        <v>5</v>
      </c>
      <c r="G13" s="1">
        <v>4</v>
      </c>
      <c r="H13" s="1">
        <f t="shared" si="8"/>
        <v>9</v>
      </c>
      <c r="I13" s="6">
        <f t="shared" si="0"/>
        <v>0.34615384615384615</v>
      </c>
      <c r="J13" s="1">
        <v>7</v>
      </c>
      <c r="K13" s="6">
        <f t="shared" si="1"/>
        <v>0.26923076923076922</v>
      </c>
      <c r="L13" s="1">
        <v>5</v>
      </c>
      <c r="M13" s="6">
        <f t="shared" si="2"/>
        <v>0.19230769230769232</v>
      </c>
      <c r="N13" s="1">
        <v>2</v>
      </c>
      <c r="O13" s="6">
        <f t="shared" si="3"/>
        <v>7.6923076923076927E-2</v>
      </c>
      <c r="P13" s="1">
        <v>3</v>
      </c>
      <c r="Q13" s="6">
        <f t="shared" si="4"/>
        <v>0.11538461538461539</v>
      </c>
      <c r="R13" s="2">
        <f t="shared" si="5"/>
        <v>26</v>
      </c>
      <c r="S13" s="6">
        <f t="shared" si="6"/>
        <v>1</v>
      </c>
    </row>
    <row r="14" spans="1:19">
      <c r="A14" s="3" t="s">
        <v>27</v>
      </c>
      <c r="B14" s="3">
        <v>8920</v>
      </c>
      <c r="C14" s="3">
        <v>20</v>
      </c>
      <c r="D14" s="4">
        <v>26</v>
      </c>
      <c r="E14" s="5">
        <f t="shared" si="7"/>
        <v>343.07692307692309</v>
      </c>
      <c r="F14" s="1">
        <v>4</v>
      </c>
      <c r="G14" s="1">
        <v>4</v>
      </c>
      <c r="H14" s="1">
        <f t="shared" si="8"/>
        <v>8</v>
      </c>
      <c r="I14" s="6">
        <f t="shared" si="0"/>
        <v>0.30769230769230771</v>
      </c>
      <c r="J14" s="1">
        <v>5</v>
      </c>
      <c r="K14" s="6">
        <f t="shared" si="1"/>
        <v>0.19230769230769232</v>
      </c>
      <c r="L14" s="1">
        <v>3</v>
      </c>
      <c r="M14" s="6">
        <f t="shared" si="2"/>
        <v>0.11538461538461539</v>
      </c>
      <c r="N14" s="1">
        <v>3</v>
      </c>
      <c r="O14" s="6">
        <f t="shared" si="3"/>
        <v>0.11538461538461539</v>
      </c>
      <c r="P14" s="1">
        <v>7</v>
      </c>
      <c r="Q14" s="6">
        <f t="shared" si="4"/>
        <v>0.26923076923076922</v>
      </c>
      <c r="R14" s="2">
        <f t="shared" si="5"/>
        <v>26</v>
      </c>
      <c r="S14" s="6">
        <f t="shared" si="6"/>
        <v>1</v>
      </c>
    </row>
    <row r="15" spans="1:19">
      <c r="A15" s="3" t="s">
        <v>28</v>
      </c>
      <c r="B15" s="3">
        <v>3072</v>
      </c>
      <c r="C15" s="3">
        <v>7</v>
      </c>
      <c r="D15" s="4">
        <v>7</v>
      </c>
      <c r="E15" s="5">
        <f t="shared" si="7"/>
        <v>438.85714285714283</v>
      </c>
      <c r="F15" s="1">
        <v>1</v>
      </c>
      <c r="G15" s="1">
        <v>1</v>
      </c>
      <c r="H15" s="1">
        <f t="shared" si="8"/>
        <v>2</v>
      </c>
      <c r="I15" s="6">
        <f t="shared" si="0"/>
        <v>0.2857142857142857</v>
      </c>
      <c r="J15" s="1">
        <v>1</v>
      </c>
      <c r="K15" s="6">
        <f t="shared" si="1"/>
        <v>0.14285714285714285</v>
      </c>
      <c r="L15" s="1">
        <v>2</v>
      </c>
      <c r="M15" s="6">
        <f t="shared" si="2"/>
        <v>0.2857142857142857</v>
      </c>
      <c r="N15" s="1">
        <v>1</v>
      </c>
      <c r="O15" s="6">
        <f t="shared" si="3"/>
        <v>0.14285714285714285</v>
      </c>
      <c r="P15" s="1">
        <v>1</v>
      </c>
      <c r="Q15" s="6">
        <f t="shared" si="4"/>
        <v>0.14285714285714285</v>
      </c>
      <c r="R15" s="2">
        <f t="shared" si="5"/>
        <v>7</v>
      </c>
      <c r="S15" s="6">
        <f t="shared" si="6"/>
        <v>1</v>
      </c>
    </row>
    <row r="16" spans="1:19">
      <c r="A16" s="3" t="s">
        <v>29</v>
      </c>
      <c r="B16" s="3">
        <v>7136</v>
      </c>
      <c r="C16" s="3">
        <v>11</v>
      </c>
      <c r="D16" s="4">
        <v>17</v>
      </c>
      <c r="E16" s="5">
        <f t="shared" si="7"/>
        <v>419.76470588235293</v>
      </c>
      <c r="F16" s="1">
        <v>1</v>
      </c>
      <c r="G16" s="1">
        <v>1</v>
      </c>
      <c r="H16" s="1">
        <f t="shared" si="8"/>
        <v>2</v>
      </c>
      <c r="I16" s="6">
        <f t="shared" si="0"/>
        <v>0.5</v>
      </c>
      <c r="J16" s="1">
        <v>0</v>
      </c>
      <c r="K16" s="6">
        <f t="shared" si="1"/>
        <v>0</v>
      </c>
      <c r="L16" s="1">
        <v>0</v>
      </c>
      <c r="M16" s="6">
        <f t="shared" si="2"/>
        <v>0</v>
      </c>
      <c r="N16" s="1">
        <v>1</v>
      </c>
      <c r="O16" s="6">
        <f t="shared" si="3"/>
        <v>0.25</v>
      </c>
      <c r="P16" s="1">
        <v>1</v>
      </c>
      <c r="Q16" s="6">
        <f t="shared" si="4"/>
        <v>0.25</v>
      </c>
      <c r="R16" s="2">
        <f t="shared" si="5"/>
        <v>4</v>
      </c>
      <c r="S16" s="6">
        <f t="shared" si="6"/>
        <v>0.23529411764705882</v>
      </c>
    </row>
    <row r="17" spans="1:19">
      <c r="A17" s="3" t="s">
        <v>30</v>
      </c>
      <c r="B17" s="3">
        <v>9448</v>
      </c>
      <c r="C17" s="3">
        <v>23</v>
      </c>
      <c r="D17" s="4">
        <v>30</v>
      </c>
      <c r="E17" s="5">
        <f t="shared" si="7"/>
        <v>314.93333333333334</v>
      </c>
      <c r="F17" s="1">
        <v>3</v>
      </c>
      <c r="G17" s="1">
        <v>7</v>
      </c>
      <c r="H17" s="1">
        <f t="shared" si="8"/>
        <v>10</v>
      </c>
      <c r="I17" s="6">
        <f t="shared" si="0"/>
        <v>0.33333333333333331</v>
      </c>
      <c r="J17" s="1">
        <v>5</v>
      </c>
      <c r="K17" s="6">
        <f t="shared" si="1"/>
        <v>0.16666666666666666</v>
      </c>
      <c r="L17" s="1">
        <v>6</v>
      </c>
      <c r="M17" s="6">
        <f t="shared" si="2"/>
        <v>0.2</v>
      </c>
      <c r="N17" s="1">
        <v>4</v>
      </c>
      <c r="O17" s="6">
        <f t="shared" si="3"/>
        <v>0.13333333333333333</v>
      </c>
      <c r="P17" s="1">
        <v>5</v>
      </c>
      <c r="Q17" s="6">
        <f t="shared" si="4"/>
        <v>0.16666666666666666</v>
      </c>
      <c r="R17" s="2">
        <f t="shared" si="5"/>
        <v>30</v>
      </c>
      <c r="S17" s="6">
        <f t="shared" si="6"/>
        <v>1</v>
      </c>
    </row>
    <row r="18" spans="1:19">
      <c r="A18" s="3" t="s">
        <v>31</v>
      </c>
      <c r="B18" s="3">
        <v>2242</v>
      </c>
      <c r="C18" s="3">
        <v>10</v>
      </c>
      <c r="D18" s="4">
        <v>11</v>
      </c>
      <c r="E18" s="5">
        <f t="shared" si="7"/>
        <v>203.81818181818181</v>
      </c>
      <c r="F18" s="1">
        <v>2</v>
      </c>
      <c r="G18" s="1">
        <v>0</v>
      </c>
      <c r="H18" s="1">
        <f t="shared" si="8"/>
        <v>2</v>
      </c>
      <c r="I18" s="6">
        <f t="shared" si="0"/>
        <v>0.2</v>
      </c>
      <c r="J18" s="1">
        <v>2</v>
      </c>
      <c r="K18" s="6">
        <f t="shared" si="1"/>
        <v>0.2</v>
      </c>
      <c r="L18" s="1">
        <v>1</v>
      </c>
      <c r="M18" s="6">
        <f t="shared" si="2"/>
        <v>0.1</v>
      </c>
      <c r="N18" s="1">
        <v>2</v>
      </c>
      <c r="O18" s="6">
        <f t="shared" si="3"/>
        <v>0.2</v>
      </c>
      <c r="P18" s="1">
        <v>3</v>
      </c>
      <c r="Q18" s="6">
        <f t="shared" si="4"/>
        <v>0.3</v>
      </c>
      <c r="R18" s="2">
        <f t="shared" si="5"/>
        <v>10</v>
      </c>
      <c r="S18" s="6">
        <f t="shared" si="6"/>
        <v>0.90909090909090906</v>
      </c>
    </row>
    <row r="19" spans="1:19">
      <c r="A19" s="3" t="s">
        <v>32</v>
      </c>
      <c r="B19" s="3">
        <v>2784</v>
      </c>
      <c r="C19" s="3">
        <v>9</v>
      </c>
      <c r="D19" s="4">
        <v>9</v>
      </c>
      <c r="E19" s="5">
        <f t="shared" si="7"/>
        <v>309.33333333333331</v>
      </c>
      <c r="F19" s="1">
        <v>1</v>
      </c>
      <c r="G19" s="1">
        <v>2</v>
      </c>
      <c r="H19" s="1">
        <f t="shared" si="8"/>
        <v>3</v>
      </c>
      <c r="I19" s="6">
        <f t="shared" si="0"/>
        <v>0.5</v>
      </c>
      <c r="J19" s="1">
        <v>1</v>
      </c>
      <c r="K19" s="6">
        <f t="shared" si="1"/>
        <v>0.16666666666666666</v>
      </c>
      <c r="L19" s="1">
        <v>0</v>
      </c>
      <c r="M19" s="6">
        <f t="shared" si="2"/>
        <v>0</v>
      </c>
      <c r="N19" s="1">
        <v>1</v>
      </c>
      <c r="O19" s="6">
        <f t="shared" si="3"/>
        <v>0.16666666666666666</v>
      </c>
      <c r="P19" s="1">
        <v>1</v>
      </c>
      <c r="Q19" s="6">
        <f t="shared" si="4"/>
        <v>0.16666666666666666</v>
      </c>
      <c r="R19" s="2">
        <f t="shared" si="5"/>
        <v>6</v>
      </c>
      <c r="S19" s="6">
        <f t="shared" si="6"/>
        <v>0.66666666666666663</v>
      </c>
    </row>
    <row r="20" spans="1:19">
      <c r="A20" s="3" t="s">
        <v>33</v>
      </c>
      <c r="B20" s="3">
        <v>1866</v>
      </c>
      <c r="C20" s="3">
        <v>4</v>
      </c>
      <c r="D20" s="4">
        <v>4</v>
      </c>
      <c r="E20" s="5">
        <f t="shared" si="7"/>
        <v>466.5</v>
      </c>
      <c r="F20" s="1">
        <v>0</v>
      </c>
      <c r="G20" s="1">
        <v>0</v>
      </c>
      <c r="H20" s="1">
        <f t="shared" si="8"/>
        <v>0</v>
      </c>
      <c r="I20" s="6">
        <v>0</v>
      </c>
      <c r="J20" s="1">
        <v>0</v>
      </c>
      <c r="K20" s="6">
        <v>0</v>
      </c>
      <c r="L20" s="1">
        <v>0</v>
      </c>
      <c r="M20" s="6">
        <v>0</v>
      </c>
      <c r="N20" s="1">
        <v>0</v>
      </c>
      <c r="O20" s="6">
        <v>0</v>
      </c>
      <c r="P20" s="1">
        <v>0</v>
      </c>
      <c r="Q20" s="6">
        <v>0</v>
      </c>
      <c r="R20" s="2">
        <f t="shared" si="5"/>
        <v>0</v>
      </c>
      <c r="S20" s="6">
        <f t="shared" si="6"/>
        <v>0</v>
      </c>
    </row>
    <row r="21" spans="1:19">
      <c r="A21" s="3" t="s">
        <v>34</v>
      </c>
      <c r="B21" s="3">
        <v>1500</v>
      </c>
      <c r="C21" s="3">
        <v>6</v>
      </c>
      <c r="D21" s="4">
        <v>7</v>
      </c>
      <c r="E21" s="5">
        <f t="shared" si="7"/>
        <v>214.28571428571428</v>
      </c>
      <c r="F21" s="1">
        <v>0</v>
      </c>
      <c r="G21" s="1">
        <v>0</v>
      </c>
      <c r="H21" s="1">
        <f t="shared" si="8"/>
        <v>0</v>
      </c>
      <c r="I21" s="6">
        <f t="shared" si="0"/>
        <v>0</v>
      </c>
      <c r="J21" s="1">
        <v>1</v>
      </c>
      <c r="K21" s="6">
        <f t="shared" si="1"/>
        <v>0.2</v>
      </c>
      <c r="L21" s="1">
        <v>2</v>
      </c>
      <c r="M21" s="6">
        <f t="shared" si="2"/>
        <v>0.4</v>
      </c>
      <c r="N21" s="1">
        <v>1</v>
      </c>
      <c r="O21" s="6">
        <f t="shared" si="3"/>
        <v>0.2</v>
      </c>
      <c r="P21" s="1">
        <v>1</v>
      </c>
      <c r="Q21" s="6">
        <f t="shared" si="4"/>
        <v>0.2</v>
      </c>
      <c r="R21" s="2">
        <f t="shared" si="5"/>
        <v>5</v>
      </c>
      <c r="S21" s="6">
        <f t="shared" si="6"/>
        <v>0.7142857142857143</v>
      </c>
    </row>
    <row r="22" spans="1:19">
      <c r="A22" s="3" t="s">
        <v>35</v>
      </c>
      <c r="B22" s="3">
        <v>658</v>
      </c>
      <c r="C22" s="3">
        <v>1</v>
      </c>
      <c r="D22" s="4">
        <v>1</v>
      </c>
      <c r="E22" s="5">
        <f t="shared" si="7"/>
        <v>658</v>
      </c>
      <c r="F22" s="1">
        <v>0</v>
      </c>
      <c r="G22" s="1">
        <v>0</v>
      </c>
      <c r="H22" s="1">
        <f t="shared" si="8"/>
        <v>0</v>
      </c>
      <c r="I22" s="6">
        <v>0</v>
      </c>
      <c r="J22" s="1">
        <v>0</v>
      </c>
      <c r="K22" s="6">
        <v>0</v>
      </c>
      <c r="L22" s="1">
        <v>0</v>
      </c>
      <c r="M22" s="6">
        <v>0</v>
      </c>
      <c r="N22" s="1">
        <v>0</v>
      </c>
      <c r="O22" s="6">
        <v>0</v>
      </c>
      <c r="P22" s="1">
        <v>0</v>
      </c>
      <c r="Q22" s="6">
        <v>0</v>
      </c>
      <c r="R22" s="2">
        <f t="shared" si="5"/>
        <v>0</v>
      </c>
      <c r="S22" s="6">
        <f t="shared" si="6"/>
        <v>0</v>
      </c>
    </row>
    <row r="23" spans="1:19">
      <c r="A23" s="3" t="s">
        <v>36</v>
      </c>
      <c r="B23" s="3">
        <v>6685</v>
      </c>
      <c r="C23" s="3">
        <v>16</v>
      </c>
      <c r="D23" s="4">
        <v>16</v>
      </c>
      <c r="E23" s="5">
        <f t="shared" si="7"/>
        <v>417.8125</v>
      </c>
      <c r="F23" s="1">
        <v>1</v>
      </c>
      <c r="G23" s="1">
        <v>0</v>
      </c>
      <c r="H23" s="1">
        <f t="shared" si="8"/>
        <v>1</v>
      </c>
      <c r="I23" s="6">
        <f t="shared" si="0"/>
        <v>0.14285714285714285</v>
      </c>
      <c r="J23" s="1">
        <v>1</v>
      </c>
      <c r="K23" s="6">
        <f t="shared" si="1"/>
        <v>0.14285714285714285</v>
      </c>
      <c r="L23" s="1">
        <v>1</v>
      </c>
      <c r="M23" s="6">
        <f t="shared" si="2"/>
        <v>0.14285714285714285</v>
      </c>
      <c r="N23" s="1">
        <v>2</v>
      </c>
      <c r="O23" s="6">
        <f t="shared" si="3"/>
        <v>0.2857142857142857</v>
      </c>
      <c r="P23" s="1">
        <v>2</v>
      </c>
      <c r="Q23" s="6">
        <f t="shared" si="4"/>
        <v>0.2857142857142857</v>
      </c>
      <c r="R23" s="2">
        <f t="shared" si="5"/>
        <v>7</v>
      </c>
      <c r="S23" s="6">
        <f t="shared" si="6"/>
        <v>0.4375</v>
      </c>
    </row>
    <row r="24" spans="1:19">
      <c r="A24" s="3" t="s">
        <v>37</v>
      </c>
      <c r="B24" s="3">
        <v>22150</v>
      </c>
      <c r="C24" s="3">
        <v>56</v>
      </c>
      <c r="D24" s="4">
        <v>73</v>
      </c>
      <c r="E24" s="5">
        <f t="shared" si="7"/>
        <v>303.42465753424659</v>
      </c>
      <c r="F24" s="1">
        <v>5</v>
      </c>
      <c r="G24" s="1">
        <v>5</v>
      </c>
      <c r="H24" s="1">
        <f t="shared" si="8"/>
        <v>10</v>
      </c>
      <c r="I24" s="6">
        <f t="shared" si="0"/>
        <v>0.17857142857142858</v>
      </c>
      <c r="J24" s="1">
        <v>11</v>
      </c>
      <c r="K24" s="6">
        <f t="shared" si="1"/>
        <v>0.19642857142857142</v>
      </c>
      <c r="L24" s="1">
        <v>16</v>
      </c>
      <c r="M24" s="6">
        <f t="shared" si="2"/>
        <v>0.2857142857142857</v>
      </c>
      <c r="N24" s="1">
        <v>8</v>
      </c>
      <c r="O24" s="6">
        <f t="shared" si="3"/>
        <v>0.14285714285714285</v>
      </c>
      <c r="P24" s="1">
        <v>11</v>
      </c>
      <c r="Q24" s="6">
        <f t="shared" si="4"/>
        <v>0.19642857142857142</v>
      </c>
      <c r="R24" s="2">
        <f t="shared" si="5"/>
        <v>56</v>
      </c>
      <c r="S24" s="6">
        <f t="shared" si="6"/>
        <v>0.76712328767123283</v>
      </c>
    </row>
    <row r="25" spans="1:19">
      <c r="A25" s="3" t="s">
        <v>38</v>
      </c>
      <c r="B25" s="3">
        <v>41280</v>
      </c>
      <c r="C25" s="3">
        <v>102</v>
      </c>
      <c r="D25" s="4">
        <v>120</v>
      </c>
      <c r="E25" s="5">
        <f t="shared" si="7"/>
        <v>344</v>
      </c>
      <c r="F25" s="1">
        <v>13</v>
      </c>
      <c r="G25" s="1">
        <v>9</v>
      </c>
      <c r="H25" s="1">
        <f t="shared" si="8"/>
        <v>22</v>
      </c>
      <c r="I25" s="6">
        <f t="shared" si="0"/>
        <v>0.22916666666666666</v>
      </c>
      <c r="J25" s="1">
        <v>24</v>
      </c>
      <c r="K25" s="6">
        <f t="shared" si="1"/>
        <v>0.25</v>
      </c>
      <c r="L25" s="1">
        <v>18</v>
      </c>
      <c r="M25" s="6">
        <f t="shared" si="2"/>
        <v>0.1875</v>
      </c>
      <c r="N25" s="1">
        <v>20</v>
      </c>
      <c r="O25" s="6">
        <f t="shared" si="3"/>
        <v>0.20833333333333334</v>
      </c>
      <c r="P25" s="1">
        <v>12</v>
      </c>
      <c r="Q25" s="6">
        <f t="shared" si="4"/>
        <v>0.125</v>
      </c>
      <c r="R25" s="2">
        <f t="shared" si="5"/>
        <v>96</v>
      </c>
      <c r="S25" s="6">
        <f t="shared" si="6"/>
        <v>0.8</v>
      </c>
    </row>
    <row r="26" spans="1:19">
      <c r="A26" s="3" t="s">
        <v>39</v>
      </c>
      <c r="B26" s="3">
        <v>28800</v>
      </c>
      <c r="C26" s="3">
        <v>92</v>
      </c>
      <c r="D26" s="4">
        <v>120</v>
      </c>
      <c r="E26" s="5">
        <f t="shared" si="7"/>
        <v>240</v>
      </c>
      <c r="F26" s="1">
        <v>10</v>
      </c>
      <c r="G26" s="1">
        <v>10</v>
      </c>
      <c r="H26" s="1">
        <f t="shared" si="8"/>
        <v>20</v>
      </c>
      <c r="I26" s="6">
        <f t="shared" si="0"/>
        <v>0.27027027027027029</v>
      </c>
      <c r="J26" s="1">
        <v>11</v>
      </c>
      <c r="K26" s="6">
        <f t="shared" si="1"/>
        <v>0.14864864864864866</v>
      </c>
      <c r="L26" s="1">
        <v>15</v>
      </c>
      <c r="M26" s="6">
        <f t="shared" si="2"/>
        <v>0.20270270270270271</v>
      </c>
      <c r="N26" s="1">
        <v>11</v>
      </c>
      <c r="O26" s="6">
        <f t="shared" si="3"/>
        <v>0.14864864864864866</v>
      </c>
      <c r="P26" s="1">
        <v>17</v>
      </c>
      <c r="Q26" s="6">
        <f t="shared" si="4"/>
        <v>0.22972972972972974</v>
      </c>
      <c r="R26" s="2">
        <f t="shared" si="5"/>
        <v>74</v>
      </c>
      <c r="S26" s="6">
        <f t="shared" si="6"/>
        <v>0.6166666666666667</v>
      </c>
    </row>
    <row r="27" spans="1:19">
      <c r="A27" s="7" t="s">
        <v>43</v>
      </c>
      <c r="B27" s="7">
        <f>SUM(B2:B26)</f>
        <v>439243</v>
      </c>
      <c r="C27" s="7"/>
      <c r="D27" s="8">
        <f>SUM(D2:D26)</f>
        <v>1468</v>
      </c>
      <c r="E27" s="5">
        <f t="shared" si="7"/>
        <v>299.21185286103542</v>
      </c>
      <c r="F27" s="7">
        <f t="shared" ref="F27:H27" si="9">SUM(F2:F26)</f>
        <v>148</v>
      </c>
      <c r="G27" s="7">
        <f t="shared" si="9"/>
        <v>151</v>
      </c>
      <c r="H27" s="7">
        <f t="shared" si="9"/>
        <v>299</v>
      </c>
      <c r="I27" s="9">
        <f>H27/R27</f>
        <v>0.26888489208633093</v>
      </c>
      <c r="J27" s="7">
        <f t="shared" ref="J27" si="10">SUM(J2:J26)</f>
        <v>202</v>
      </c>
      <c r="K27" s="9">
        <f>J27/R27</f>
        <v>0.18165467625899281</v>
      </c>
      <c r="L27" s="7">
        <f t="shared" ref="L27" si="11">SUM(L2:L26)</f>
        <v>185</v>
      </c>
      <c r="M27" s="9">
        <f>L27/R27</f>
        <v>0.16636690647482014</v>
      </c>
      <c r="N27" s="7">
        <f t="shared" ref="N27" si="12">SUM(N2:N26)</f>
        <v>192</v>
      </c>
      <c r="O27" s="9">
        <f>N27/R27</f>
        <v>0.17266187050359713</v>
      </c>
      <c r="P27" s="7">
        <f t="shared" ref="P27" si="13">SUM(P2:P26)</f>
        <v>234</v>
      </c>
      <c r="Q27" s="10">
        <f>P27/R27</f>
        <v>0.21043165467625899</v>
      </c>
      <c r="R27" s="11">
        <f>SUM(R2:R26)</f>
        <v>1112</v>
      </c>
      <c r="S27" s="10">
        <f>R27/D27</f>
        <v>0.75749318801089915</v>
      </c>
    </row>
    <row r="28" spans="1:19">
      <c r="A28" s="12"/>
      <c r="B28" s="12"/>
      <c r="C28" s="12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12"/>
      <c r="P28" s="12"/>
      <c r="Q28" s="12"/>
      <c r="R28" s="12"/>
      <c r="S28" s="12"/>
    </row>
    <row r="29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5"/>
      <c r="Q29" s="14"/>
      <c r="R29" s="12"/>
      <c r="S29" s="12"/>
    </row>
    <row r="30" spans="1:19">
      <c r="A30" s="12"/>
      <c r="B30" s="16">
        <v>2020</v>
      </c>
      <c r="C30" s="1">
        <v>2019</v>
      </c>
      <c r="D30" s="1">
        <v>2018</v>
      </c>
      <c r="E30" s="1">
        <v>2017</v>
      </c>
      <c r="F30" s="17">
        <v>2016</v>
      </c>
      <c r="G30" s="17">
        <v>2015</v>
      </c>
      <c r="H30" s="17">
        <v>2014</v>
      </c>
      <c r="I30" s="17">
        <v>2013</v>
      </c>
      <c r="J30" s="17">
        <v>2012</v>
      </c>
      <c r="K30" s="17">
        <v>2011</v>
      </c>
      <c r="L30" s="1">
        <v>2010</v>
      </c>
      <c r="M30" s="12"/>
      <c r="N30" s="12"/>
      <c r="O30" s="12"/>
      <c r="P30" s="12"/>
      <c r="Q30" s="12"/>
      <c r="R30" s="12"/>
      <c r="S30" s="12"/>
    </row>
    <row r="31" spans="1:19">
      <c r="A31" s="18" t="s">
        <v>40</v>
      </c>
      <c r="B31" s="1">
        <f>R27-B32-B33</f>
        <v>755</v>
      </c>
      <c r="C31" s="1">
        <v>603</v>
      </c>
      <c r="D31" s="1">
        <v>573</v>
      </c>
      <c r="E31" s="1">
        <v>508</v>
      </c>
      <c r="F31" s="1">
        <v>458</v>
      </c>
      <c r="G31" s="1">
        <v>376</v>
      </c>
      <c r="H31" s="1">
        <v>383</v>
      </c>
      <c r="I31" s="1">
        <v>460</v>
      </c>
      <c r="J31" s="1">
        <v>379</v>
      </c>
      <c r="K31" s="1">
        <v>470</v>
      </c>
      <c r="L31" s="1">
        <v>478</v>
      </c>
      <c r="M31" s="12"/>
      <c r="N31" s="12"/>
      <c r="O31" s="12"/>
      <c r="P31" s="12"/>
      <c r="Q31" s="12"/>
      <c r="R31" s="12"/>
      <c r="S31" s="12"/>
    </row>
    <row r="32" spans="1:19">
      <c r="A32" s="18" t="s">
        <v>41</v>
      </c>
      <c r="B32" s="1">
        <f>R2</f>
        <v>131</v>
      </c>
      <c r="C32" s="1">
        <v>101</v>
      </c>
      <c r="D32" s="1">
        <v>109</v>
      </c>
      <c r="E32" s="1">
        <v>116</v>
      </c>
      <c r="F32" s="1">
        <v>98</v>
      </c>
      <c r="G32" s="1">
        <v>91</v>
      </c>
      <c r="H32" s="1">
        <v>91</v>
      </c>
      <c r="I32" s="1">
        <v>103</v>
      </c>
      <c r="J32" s="1">
        <v>106</v>
      </c>
      <c r="K32" s="1">
        <v>96</v>
      </c>
      <c r="L32" s="1">
        <v>106</v>
      </c>
      <c r="M32" s="12"/>
      <c r="N32" s="12"/>
      <c r="O32" s="12"/>
      <c r="P32" s="12"/>
      <c r="Q32" s="12"/>
      <c r="R32" s="12"/>
      <c r="S32" s="12"/>
    </row>
    <row r="33" spans="1:19">
      <c r="A33" s="18" t="s">
        <v>42</v>
      </c>
      <c r="B33" s="1">
        <f>R26+R25+R24</f>
        <v>226</v>
      </c>
      <c r="C33" s="1">
        <v>212</v>
      </c>
      <c r="D33" s="1">
        <v>171</v>
      </c>
      <c r="E33" s="1">
        <v>200</v>
      </c>
      <c r="F33" s="19">
        <v>174</v>
      </c>
      <c r="G33" s="1">
        <v>136</v>
      </c>
      <c r="H33" s="1">
        <v>168</v>
      </c>
      <c r="I33" s="1">
        <v>183</v>
      </c>
      <c r="J33" s="1">
        <v>127</v>
      </c>
      <c r="K33" s="1">
        <v>167</v>
      </c>
      <c r="L33" s="1">
        <v>197</v>
      </c>
      <c r="M33" s="12"/>
      <c r="N33" s="12"/>
      <c r="O33" s="12"/>
      <c r="P33" s="12"/>
      <c r="Q33" s="12"/>
      <c r="R33" s="12"/>
      <c r="S33" s="12"/>
    </row>
    <row r="34" spans="1:19">
      <c r="A34" s="20" t="s">
        <v>43</v>
      </c>
      <c r="B34" s="7">
        <f>SUM(B31:B33)</f>
        <v>1112</v>
      </c>
      <c r="C34" s="7">
        <f t="shared" ref="C34:L34" si="14">SUM(C31:C33)</f>
        <v>916</v>
      </c>
      <c r="D34" s="7">
        <f t="shared" si="14"/>
        <v>853</v>
      </c>
      <c r="E34" s="7">
        <f>SUM(E31:E33)</f>
        <v>824</v>
      </c>
      <c r="F34" s="7">
        <f t="shared" si="14"/>
        <v>730</v>
      </c>
      <c r="G34" s="7">
        <f t="shared" si="14"/>
        <v>603</v>
      </c>
      <c r="H34" s="7">
        <f t="shared" si="14"/>
        <v>642</v>
      </c>
      <c r="I34" s="7">
        <f t="shared" si="14"/>
        <v>746</v>
      </c>
      <c r="J34" s="7">
        <f t="shared" si="14"/>
        <v>612</v>
      </c>
      <c r="K34" s="7">
        <f t="shared" si="14"/>
        <v>733</v>
      </c>
      <c r="L34" s="7">
        <f t="shared" si="14"/>
        <v>781</v>
      </c>
      <c r="M34" s="12"/>
      <c r="N34" s="12"/>
      <c r="O34" s="12"/>
      <c r="P34" s="12"/>
      <c r="Q34" s="12"/>
      <c r="R34" s="12"/>
      <c r="S34" s="12"/>
    </row>
    <row r="35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Side1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Hjort felt - 02.06.2020</dc:title>
  <dc:creator>Miljødirektoratet - Hjorteviltregisteret</dc:creator>
  <cp:lastModifiedBy>Peder  Magnussen</cp:lastModifiedBy>
  <dcterms:created xsi:type="dcterms:W3CDTF">2020-06-02T10:48:06Z</dcterms:created>
  <dcterms:modified xsi:type="dcterms:W3CDTF">2021-01-13T10:59:26Z</dcterms:modified>
</cp:coreProperties>
</file>